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14.10.2026\"/>
    </mc:Choice>
  </mc:AlternateContent>
  <xr:revisionPtr revIDLastSave="0" documentId="13_ncr:1_{DC12333D-EF5A-47B1-8F22-964DF70EF05A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TG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3" l="1"/>
  <c r="O19" i="3"/>
  <c r="K19" i="3"/>
  <c r="J19" i="3"/>
  <c r="H19" i="3"/>
  <c r="G19" i="3"/>
  <c r="F19" i="3"/>
  <c r="L18" i="3"/>
  <c r="M18" i="3" s="1"/>
  <c r="I18" i="3"/>
  <c r="L17" i="3"/>
  <c r="M17" i="3" s="1"/>
  <c r="I17" i="3"/>
  <c r="L16" i="3"/>
  <c r="M16" i="3" s="1"/>
  <c r="I16" i="3"/>
  <c r="L15" i="3"/>
  <c r="M15" i="3" s="1"/>
  <c r="I15" i="3"/>
  <c r="L14" i="3"/>
  <c r="M14" i="3" s="1"/>
  <c r="I14" i="3"/>
  <c r="L13" i="3"/>
  <c r="M13" i="3" s="1"/>
  <c r="I13" i="3"/>
  <c r="L12" i="3"/>
  <c r="M12" i="3" s="1"/>
  <c r="I12" i="3"/>
  <c r="L11" i="3"/>
  <c r="M11" i="3" s="1"/>
  <c r="I11" i="3"/>
  <c r="L10" i="3"/>
  <c r="M10" i="3" s="1"/>
  <c r="I10" i="3"/>
  <c r="L9" i="3"/>
  <c r="M9" i="3" s="1"/>
  <c r="I9" i="3"/>
  <c r="L8" i="3"/>
  <c r="I8" i="3"/>
  <c r="I19" i="3" s="1"/>
  <c r="N10" i="3" l="1"/>
  <c r="N12" i="3"/>
  <c r="N14" i="3"/>
  <c r="N16" i="3"/>
  <c r="N18" i="3"/>
  <c r="N9" i="3"/>
  <c r="N11" i="3"/>
  <c r="N13" i="3"/>
  <c r="N15" i="3"/>
  <c r="N17" i="3"/>
  <c r="L19" i="3"/>
  <c r="M8" i="3"/>
  <c r="M19" i="3" l="1"/>
  <c r="N8" i="3"/>
  <c r="N19" i="3" s="1"/>
  <c r="R8" i="3" l="1"/>
  <c r="R12" i="3" l="1"/>
  <c r="R17" i="3"/>
  <c r="R9" i="3"/>
  <c r="R18" i="3"/>
  <c r="R16" i="3"/>
  <c r="R11" i="3"/>
  <c r="R19" i="3" s="1"/>
  <c r="R10" i="3"/>
  <c r="R15" i="3"/>
  <c r="R14" i="3"/>
  <c r="R13" i="3"/>
  <c r="Q19" i="3"/>
  <c r="S19" i="3" l="1"/>
</calcChain>
</file>

<file path=xl/sharedStrings.xml><?xml version="1.0" encoding="utf-8"?>
<sst xmlns="http://schemas.openxmlformats.org/spreadsheetml/2006/main" count="44" uniqueCount="34">
  <si>
    <t>Subprogramul național de testare genetică</t>
  </si>
  <si>
    <t>NT.CRT.</t>
  </si>
  <si>
    <t xml:space="preserve">NR. CONTR </t>
  </si>
  <si>
    <t>TIP</t>
  </si>
  <si>
    <t>DENUMIRE FURNIZOR</t>
  </si>
  <si>
    <t>PNO-0001</t>
  </si>
  <si>
    <t>TESTARE GENETICA</t>
  </si>
  <si>
    <t>PERSONAL GENETICS SRL</t>
  </si>
  <si>
    <t>PNO-0002</t>
  </si>
  <si>
    <t>ONCO TEAM DIAGNOSTIC SA</t>
  </si>
  <si>
    <t>PNO-0004</t>
  </si>
  <si>
    <t xml:space="preserve">CENTRUL MEDICAL UNIREA SRL </t>
  </si>
  <si>
    <t>PNO-0005</t>
  </si>
  <si>
    <t>GRAL MEDICAL SRL</t>
  </si>
  <si>
    <t>PNO-0006</t>
  </si>
  <si>
    <t>PATHOTEAM DIAGNOSTIC SRL</t>
  </si>
  <si>
    <t>PNO-0007</t>
  </si>
  <si>
    <t>GENEKOR MEDICAL SRL</t>
  </si>
  <si>
    <t>PNO-0008</t>
  </si>
  <si>
    <t>CLINICA SANTE SRL</t>
  </si>
  <si>
    <t>PNO-0009</t>
  </si>
  <si>
    <t>SANADOR SRL</t>
  </si>
  <si>
    <t>PNO-0010</t>
  </si>
  <si>
    <t>SPITALUL COLTEA</t>
  </si>
  <si>
    <t>PNO-0011</t>
  </si>
  <si>
    <t>INCD "VICTOR BABES"</t>
  </si>
  <si>
    <t>PNO-0012</t>
  </si>
  <si>
    <t>INST ONCOLOGIC.ALEX TRESTIOREANU</t>
  </si>
  <si>
    <t>TOTAL</t>
  </si>
  <si>
    <t>TRIM.I 2026</t>
  </si>
  <si>
    <t>TRIM.II 2026</t>
  </si>
  <si>
    <t>SEM.I 2026</t>
  </si>
  <si>
    <t>TRIM.III 2026</t>
  </si>
  <si>
    <t>ALOCARE OCTOMBRIE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</si>
</sst>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" fontId="4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43" fontId="0" fillId="0" borderId="1" xfId="0" applyNumberFormat="1" applyBorder="1"/>
    <xf numFmtId="0" fontId="0" fillId="0" borderId="2" xfId="0" applyBorder="1"/>
    <xf numFmtId="0" fontId="0" fillId="0" borderId="1" xfId="0" applyFont="1" applyBorder="1"/>
    <xf numFmtId="0" fontId="0" fillId="0" borderId="3" xfId="0" applyFont="1" applyBorder="1"/>
    <xf numFmtId="43" fontId="4" fillId="0" borderId="1" xfId="0" applyNumberFormat="1" applyFont="1" applyBorder="1"/>
    <xf numFmtId="43" fontId="0" fillId="0" borderId="0" xfId="0" applyNumberFormat="1"/>
    <xf numFmtId="0" fontId="0" fillId="0" borderId="0" xfId="0" applyBorder="1"/>
    <xf numFmtId="0" fontId="0" fillId="0" borderId="0" xfId="0" applyFill="1" applyBorder="1"/>
    <xf numFmtId="43" fontId="0" fillId="0" borderId="0" xfId="0" applyNumberFormat="1" applyBorder="1"/>
    <xf numFmtId="43" fontId="0" fillId="0" borderId="0" xfId="1" applyFont="1"/>
    <xf numFmtId="43" fontId="0" fillId="0" borderId="1" xfId="1" applyFont="1" applyBorder="1"/>
    <xf numFmtId="43" fontId="4" fillId="0" borderId="1" xfId="1" applyFont="1" applyBorder="1"/>
    <xf numFmtId="2" fontId="0" fillId="0" borderId="0" xfId="0" applyNumberFormat="1"/>
    <xf numFmtId="0" fontId="3" fillId="0" borderId="0" xfId="0" applyFont="1" applyAlignment="1">
      <alignment horizontal="center"/>
    </xf>
    <xf numFmtId="43" fontId="6" fillId="0" borderId="1" xfId="0" applyNumberFormat="1" applyFont="1" applyBorder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</cellXfs>
  <cellStyles count="3">
    <cellStyle name="Comma" xfId="1" builtinId="3"/>
    <cellStyle name="Comma 16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lentina.eftimie\Desktop\PARACLINIC%202026\AN%202026\IUL%202026\30.07.2026-%20SUPLIMENTARE%20TG%20IUNIE%202026\30.07.2026-SUPLIMENTARE%20IUNIE%202026-TESTARE%20GENET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IUN 2026"/>
      <sheetName val="SUPL IUN 2026"/>
      <sheetName val="TOTAL TG 2026"/>
    </sheetNames>
    <sheetDataSet>
      <sheetData sheetId="0" refreshError="1"/>
      <sheetData sheetId="1" refreshError="1">
        <row r="8">
          <cell r="H8">
            <v>718204</v>
          </cell>
        </row>
        <row r="9">
          <cell r="H9">
            <v>1552600</v>
          </cell>
        </row>
        <row r="10">
          <cell r="H10">
            <v>201576</v>
          </cell>
        </row>
        <row r="11">
          <cell r="H11">
            <v>701528</v>
          </cell>
        </row>
        <row r="12">
          <cell r="H12">
            <v>722972</v>
          </cell>
        </row>
        <row r="13">
          <cell r="H13">
            <v>1466372</v>
          </cell>
        </row>
        <row r="14">
          <cell r="H14">
            <v>34668</v>
          </cell>
        </row>
        <row r="15">
          <cell r="H15">
            <v>210360</v>
          </cell>
        </row>
        <row r="16">
          <cell r="H16">
            <v>22450</v>
          </cell>
        </row>
        <row r="17">
          <cell r="H17">
            <v>6600</v>
          </cell>
        </row>
        <row r="18">
          <cell r="H18">
            <v>39750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T26"/>
  <sheetViews>
    <sheetView tabSelected="1" workbookViewId="0">
      <selection activeCell="E28" sqref="E28"/>
    </sheetView>
  </sheetViews>
  <sheetFormatPr defaultRowHeight="15" x14ac:dyDescent="0.25"/>
  <cols>
    <col min="3" max="3" width="17.28515625" customWidth="1"/>
    <col min="4" max="4" width="20.140625" customWidth="1"/>
    <col min="5" max="5" width="35.42578125" customWidth="1"/>
    <col min="6" max="6" width="19.7109375" customWidth="1"/>
    <col min="7" max="7" width="16.42578125" customWidth="1"/>
    <col min="8" max="8" width="18" customWidth="1"/>
    <col min="9" max="18" width="18.7109375" customWidth="1"/>
    <col min="19" max="19" width="16.28515625" customWidth="1"/>
    <col min="20" max="20" width="16.7109375" bestFit="1" customWidth="1"/>
  </cols>
  <sheetData>
    <row r="1" spans="2:20" ht="18.75" x14ac:dyDescent="0.3">
      <c r="D1" s="22"/>
      <c r="E1" s="22"/>
    </row>
    <row r="2" spans="2:20" ht="15.75" x14ac:dyDescent="0.25">
      <c r="C2" s="23" t="s">
        <v>0</v>
      </c>
      <c r="D2" s="23"/>
      <c r="E2" s="23"/>
    </row>
    <row r="3" spans="2:20" ht="15.75" x14ac:dyDescent="0.25">
      <c r="D3" s="20"/>
      <c r="E3" s="20"/>
    </row>
    <row r="4" spans="2:20" s="1" customFormat="1" ht="15.75" x14ac:dyDescent="0.25">
      <c r="B4" s="27" t="s">
        <v>33</v>
      </c>
      <c r="C4" s="27"/>
      <c r="D4" s="27"/>
      <c r="E4" s="27"/>
    </row>
    <row r="5" spans="2:20" s="1" customFormat="1" ht="15.75" x14ac:dyDescent="0.25">
      <c r="B5" s="28">
        <v>46309</v>
      </c>
      <c r="C5" s="28"/>
      <c r="D5" s="28"/>
      <c r="E5" s="28"/>
    </row>
    <row r="6" spans="2:20" ht="15.75" x14ac:dyDescent="0.25">
      <c r="D6" s="20"/>
      <c r="E6" s="20"/>
    </row>
    <row r="7" spans="2:20" x14ac:dyDescent="0.25">
      <c r="B7" s="2" t="s">
        <v>1</v>
      </c>
      <c r="C7" s="2" t="s">
        <v>2</v>
      </c>
      <c r="D7" s="3" t="s">
        <v>3</v>
      </c>
      <c r="E7" s="2" t="s">
        <v>4</v>
      </c>
      <c r="F7" s="4">
        <v>46023</v>
      </c>
      <c r="G7" s="4">
        <v>46054</v>
      </c>
      <c r="H7" s="4">
        <v>46082</v>
      </c>
      <c r="I7" s="4" t="s">
        <v>29</v>
      </c>
      <c r="J7" s="4">
        <v>46113</v>
      </c>
      <c r="K7" s="4">
        <v>46143</v>
      </c>
      <c r="L7" s="4">
        <v>46174</v>
      </c>
      <c r="M7" s="4" t="s">
        <v>30</v>
      </c>
      <c r="N7" s="4" t="s">
        <v>31</v>
      </c>
      <c r="O7" s="4">
        <v>46204</v>
      </c>
      <c r="P7" s="4">
        <v>46235</v>
      </c>
      <c r="Q7" s="4">
        <v>46266</v>
      </c>
      <c r="R7" s="4" t="s">
        <v>32</v>
      </c>
      <c r="S7" s="4">
        <v>46296</v>
      </c>
    </row>
    <row r="8" spans="2:20" x14ac:dyDescent="0.25">
      <c r="B8" s="5">
        <v>1</v>
      </c>
      <c r="C8" s="5" t="s">
        <v>5</v>
      </c>
      <c r="D8" s="5" t="s">
        <v>6</v>
      </c>
      <c r="E8" s="6" t="s">
        <v>7</v>
      </c>
      <c r="F8" s="17">
        <v>653106</v>
      </c>
      <c r="G8" s="17">
        <v>712892</v>
      </c>
      <c r="H8" s="17">
        <v>693142</v>
      </c>
      <c r="I8" s="7">
        <f>F8+G8+H8</f>
        <v>2059140</v>
      </c>
      <c r="J8" s="7">
        <v>683366.00000000012</v>
      </c>
      <c r="K8" s="7">
        <v>673486</v>
      </c>
      <c r="L8" s="7">
        <f>'[1]SUPL IUN 2026'!H8</f>
        <v>718204</v>
      </c>
      <c r="M8" s="7">
        <f>J8+K8+L8</f>
        <v>2075056</v>
      </c>
      <c r="N8" s="7">
        <f>M8+I8</f>
        <v>4134196</v>
      </c>
      <c r="O8" s="7">
        <v>634946</v>
      </c>
      <c r="P8" s="7">
        <v>682368</v>
      </c>
      <c r="Q8" s="7">
        <v>682755.72779388644</v>
      </c>
      <c r="R8" s="7">
        <f>O8+P8+Q8</f>
        <v>2000069.7277938863</v>
      </c>
      <c r="S8" s="7">
        <v>512557.89357349224</v>
      </c>
      <c r="T8" s="19"/>
    </row>
    <row r="9" spans="2:20" x14ac:dyDescent="0.25">
      <c r="B9" s="5">
        <v>2</v>
      </c>
      <c r="C9" s="5" t="s">
        <v>8</v>
      </c>
      <c r="D9" s="5" t="s">
        <v>6</v>
      </c>
      <c r="E9" s="6" t="s">
        <v>9</v>
      </c>
      <c r="F9" s="17">
        <v>1364730</v>
      </c>
      <c r="G9" s="17">
        <v>1453370</v>
      </c>
      <c r="H9" s="17">
        <v>1608340</v>
      </c>
      <c r="I9" s="7">
        <f t="shared" ref="I9:I18" si="0">F9+G9+H9</f>
        <v>4426440</v>
      </c>
      <c r="J9" s="7">
        <v>1535002</v>
      </c>
      <c r="K9" s="7">
        <v>1417234</v>
      </c>
      <c r="L9" s="7">
        <f>'[1]SUPL IUN 2026'!H9</f>
        <v>1552600</v>
      </c>
      <c r="M9" s="7">
        <f t="shared" ref="M9:M18" si="1">J9+K9+L9</f>
        <v>4504836</v>
      </c>
      <c r="N9" s="7">
        <f t="shared" ref="N9:N18" si="2">M9+I9</f>
        <v>8931276</v>
      </c>
      <c r="O9" s="7">
        <v>1471410</v>
      </c>
      <c r="P9" s="7">
        <v>1558174</v>
      </c>
      <c r="Q9" s="7">
        <v>1489260.2172343102</v>
      </c>
      <c r="R9" s="7">
        <f t="shared" ref="R9:R18" si="3">O9+P9+Q9</f>
        <v>4518844.2172343098</v>
      </c>
      <c r="S9" s="7">
        <v>1124575.2473952062</v>
      </c>
      <c r="T9" s="19"/>
    </row>
    <row r="10" spans="2:20" x14ac:dyDescent="0.25">
      <c r="B10" s="5">
        <v>3</v>
      </c>
      <c r="C10" s="5" t="s">
        <v>10</v>
      </c>
      <c r="D10" s="5" t="s">
        <v>6</v>
      </c>
      <c r="E10" s="6" t="s">
        <v>11</v>
      </c>
      <c r="F10" s="17">
        <v>131890</v>
      </c>
      <c r="G10" s="17">
        <v>147024</v>
      </c>
      <c r="H10" s="17">
        <v>113746</v>
      </c>
      <c r="I10" s="7">
        <f t="shared" si="0"/>
        <v>392660</v>
      </c>
      <c r="J10" s="7">
        <v>132784</v>
      </c>
      <c r="K10" s="7">
        <v>159092</v>
      </c>
      <c r="L10" s="7">
        <f>'[1]SUPL IUN 2026'!H10</f>
        <v>201576</v>
      </c>
      <c r="M10" s="7">
        <f t="shared" si="1"/>
        <v>493452</v>
      </c>
      <c r="N10" s="7">
        <f t="shared" si="2"/>
        <v>886112</v>
      </c>
      <c r="O10" s="7">
        <v>209944</v>
      </c>
      <c r="P10" s="7">
        <v>148894</v>
      </c>
      <c r="Q10" s="7">
        <v>156912.60859560399</v>
      </c>
      <c r="R10" s="7">
        <f t="shared" si="3"/>
        <v>515750.60859560396</v>
      </c>
      <c r="S10" s="7">
        <v>117051.78007640436</v>
      </c>
      <c r="T10" s="19"/>
    </row>
    <row r="11" spans="2:20" x14ac:dyDescent="0.25">
      <c r="B11" s="5">
        <v>4</v>
      </c>
      <c r="C11" s="5" t="s">
        <v>12</v>
      </c>
      <c r="D11" s="5" t="s">
        <v>6</v>
      </c>
      <c r="E11" s="6" t="s">
        <v>13</v>
      </c>
      <c r="F11" s="17">
        <v>601140</v>
      </c>
      <c r="G11" s="17">
        <v>751438</v>
      </c>
      <c r="H11" s="17">
        <v>957730</v>
      </c>
      <c r="I11" s="7">
        <f t="shared" si="0"/>
        <v>2310308</v>
      </c>
      <c r="J11" s="7">
        <v>789824</v>
      </c>
      <c r="K11" s="7">
        <v>793196</v>
      </c>
      <c r="L11" s="7">
        <f>'[1]SUPL IUN 2026'!H11</f>
        <v>701528</v>
      </c>
      <c r="M11" s="7">
        <f t="shared" si="1"/>
        <v>2284548</v>
      </c>
      <c r="N11" s="7">
        <f t="shared" si="2"/>
        <v>4594856</v>
      </c>
      <c r="O11" s="7">
        <v>857228</v>
      </c>
      <c r="P11" s="7">
        <v>770624</v>
      </c>
      <c r="Q11" s="7">
        <v>780526.47193423961</v>
      </c>
      <c r="R11" s="7">
        <f t="shared" si="3"/>
        <v>2408378.4719342394</v>
      </c>
      <c r="S11" s="7">
        <v>585066.90894869843</v>
      </c>
      <c r="T11" s="19"/>
    </row>
    <row r="12" spans="2:20" x14ac:dyDescent="0.25">
      <c r="B12" s="8">
        <v>5</v>
      </c>
      <c r="C12" s="5" t="s">
        <v>14</v>
      </c>
      <c r="D12" s="5" t="s">
        <v>6</v>
      </c>
      <c r="E12" s="6" t="s">
        <v>15</v>
      </c>
      <c r="F12" s="17">
        <v>520946</v>
      </c>
      <c r="G12" s="17">
        <v>730324</v>
      </c>
      <c r="H12" s="17">
        <v>861754</v>
      </c>
      <c r="I12" s="7">
        <f t="shared" si="0"/>
        <v>2113024</v>
      </c>
      <c r="J12" s="7">
        <v>832726</v>
      </c>
      <c r="K12" s="7">
        <v>801220</v>
      </c>
      <c r="L12" s="7">
        <f>'[1]SUPL IUN 2026'!H12</f>
        <v>722972</v>
      </c>
      <c r="M12" s="7">
        <f t="shared" si="1"/>
        <v>2356918</v>
      </c>
      <c r="N12" s="7">
        <f t="shared" si="2"/>
        <v>4469942</v>
      </c>
      <c r="O12" s="7">
        <v>836410</v>
      </c>
      <c r="P12" s="7">
        <v>742124</v>
      </c>
      <c r="Q12" s="7">
        <v>759663.31505552668</v>
      </c>
      <c r="R12" s="7">
        <f t="shared" si="3"/>
        <v>2338197.3150555268</v>
      </c>
      <c r="S12" s="7">
        <v>568685.3950354713</v>
      </c>
      <c r="T12" s="19"/>
    </row>
    <row r="13" spans="2:20" x14ac:dyDescent="0.25">
      <c r="B13" s="8">
        <v>6</v>
      </c>
      <c r="C13" s="5" t="s">
        <v>16</v>
      </c>
      <c r="D13" s="5" t="s">
        <v>6</v>
      </c>
      <c r="E13" s="9" t="s">
        <v>17</v>
      </c>
      <c r="F13" s="17">
        <v>964878</v>
      </c>
      <c r="G13" s="17">
        <v>1391622</v>
      </c>
      <c r="H13" s="17">
        <v>1372778</v>
      </c>
      <c r="I13" s="7">
        <f t="shared" si="0"/>
        <v>3729278</v>
      </c>
      <c r="J13" s="7">
        <v>1342714</v>
      </c>
      <c r="K13" s="7">
        <v>1226718</v>
      </c>
      <c r="L13" s="7">
        <f>'[1]SUPL IUN 2026'!H13</f>
        <v>1466372</v>
      </c>
      <c r="M13" s="7">
        <f t="shared" si="1"/>
        <v>4035804</v>
      </c>
      <c r="N13" s="7">
        <f t="shared" si="2"/>
        <v>7765082</v>
      </c>
      <c r="O13" s="7">
        <v>1499122</v>
      </c>
      <c r="P13" s="7">
        <v>1192244</v>
      </c>
      <c r="Q13" s="7">
        <v>1326273.8548047079</v>
      </c>
      <c r="R13" s="7">
        <f t="shared" si="3"/>
        <v>4017639.8548047077</v>
      </c>
      <c r="S13" s="7">
        <v>983128.5205641659</v>
      </c>
      <c r="T13" s="19"/>
    </row>
    <row r="14" spans="2:20" x14ac:dyDescent="0.25">
      <c r="B14" s="8">
        <v>7</v>
      </c>
      <c r="C14" s="5" t="s">
        <v>18</v>
      </c>
      <c r="D14" s="5" t="s">
        <v>6</v>
      </c>
      <c r="E14" s="10" t="s">
        <v>19</v>
      </c>
      <c r="F14" s="17">
        <v>51614</v>
      </c>
      <c r="G14" s="17">
        <v>57690</v>
      </c>
      <c r="H14" s="17">
        <v>69316</v>
      </c>
      <c r="I14" s="7">
        <f t="shared" si="0"/>
        <v>178620</v>
      </c>
      <c r="J14" s="7">
        <v>47415.999999999985</v>
      </c>
      <c r="K14" s="7">
        <v>48412</v>
      </c>
      <c r="L14" s="7">
        <f>'[1]SUPL IUN 2026'!H14</f>
        <v>34668</v>
      </c>
      <c r="M14" s="7">
        <f t="shared" si="1"/>
        <v>130495.99999999999</v>
      </c>
      <c r="N14" s="7">
        <f t="shared" si="2"/>
        <v>309116</v>
      </c>
      <c r="O14" s="7">
        <v>51786</v>
      </c>
      <c r="P14" s="7">
        <v>46504</v>
      </c>
      <c r="Q14" s="7">
        <v>92955.355864746583</v>
      </c>
      <c r="R14" s="7">
        <f t="shared" si="3"/>
        <v>191245.35586474658</v>
      </c>
      <c r="S14" s="7">
        <v>38304.829522316235</v>
      </c>
      <c r="T14" s="19"/>
    </row>
    <row r="15" spans="2:20" x14ac:dyDescent="0.25">
      <c r="B15" s="8">
        <v>8</v>
      </c>
      <c r="C15" s="5" t="s">
        <v>20</v>
      </c>
      <c r="D15" s="5" t="s">
        <v>6</v>
      </c>
      <c r="E15" s="9" t="s">
        <v>21</v>
      </c>
      <c r="F15" s="17">
        <v>55056</v>
      </c>
      <c r="G15" s="17">
        <v>68102</v>
      </c>
      <c r="H15" s="17">
        <v>148450</v>
      </c>
      <c r="I15" s="7">
        <f t="shared" si="0"/>
        <v>271608</v>
      </c>
      <c r="J15" s="7">
        <v>125680</v>
      </c>
      <c r="K15" s="7">
        <v>180754</v>
      </c>
      <c r="L15" s="7">
        <f>'[1]SUPL IUN 2026'!H15</f>
        <v>210360</v>
      </c>
      <c r="M15" s="7">
        <f t="shared" si="1"/>
        <v>516794</v>
      </c>
      <c r="N15" s="7">
        <f t="shared" si="2"/>
        <v>788402</v>
      </c>
      <c r="O15" s="7">
        <v>243696</v>
      </c>
      <c r="P15" s="7">
        <v>206804</v>
      </c>
      <c r="Q15" s="7">
        <v>147756.30944614662</v>
      </c>
      <c r="R15" s="7">
        <f t="shared" si="3"/>
        <v>598256.3094461466</v>
      </c>
      <c r="S15" s="7">
        <v>116483.1394354934</v>
      </c>
      <c r="T15" s="19"/>
    </row>
    <row r="16" spans="2:20" x14ac:dyDescent="0.25">
      <c r="B16" s="8">
        <v>9</v>
      </c>
      <c r="C16" s="5" t="s">
        <v>22</v>
      </c>
      <c r="D16" s="5" t="s">
        <v>6</v>
      </c>
      <c r="E16" s="9" t="s">
        <v>23</v>
      </c>
      <c r="F16" s="17">
        <v>9930</v>
      </c>
      <c r="G16" s="17">
        <v>21720</v>
      </c>
      <c r="H16" s="17">
        <v>26610</v>
      </c>
      <c r="I16" s="7">
        <f t="shared" si="0"/>
        <v>58260</v>
      </c>
      <c r="J16" s="7">
        <v>18320</v>
      </c>
      <c r="K16" s="7">
        <v>14920</v>
      </c>
      <c r="L16" s="7">
        <f>'[1]SUPL IUN 2026'!H16</f>
        <v>22450</v>
      </c>
      <c r="M16" s="7">
        <f t="shared" si="1"/>
        <v>55690</v>
      </c>
      <c r="N16" s="7">
        <f t="shared" si="2"/>
        <v>113950</v>
      </c>
      <c r="O16" s="7">
        <v>28480</v>
      </c>
      <c r="P16" s="7">
        <v>33280</v>
      </c>
      <c r="Q16" s="7">
        <v>20390.438848263118</v>
      </c>
      <c r="R16" s="7">
        <f t="shared" si="3"/>
        <v>82150.438848263118</v>
      </c>
      <c r="S16" s="7">
        <v>16520.47735027512</v>
      </c>
      <c r="T16" s="19"/>
    </row>
    <row r="17" spans="2:20" x14ac:dyDescent="0.25">
      <c r="B17" s="8">
        <v>10</v>
      </c>
      <c r="C17" s="5" t="s">
        <v>24</v>
      </c>
      <c r="D17" s="5" t="s">
        <v>6</v>
      </c>
      <c r="E17" s="9" t="s">
        <v>25</v>
      </c>
      <c r="F17" s="17">
        <v>6600</v>
      </c>
      <c r="G17" s="17">
        <v>13200</v>
      </c>
      <c r="H17" s="17">
        <v>11244</v>
      </c>
      <c r="I17" s="7">
        <f t="shared" si="0"/>
        <v>31044</v>
      </c>
      <c r="J17" s="7">
        <v>17600.002</v>
      </c>
      <c r="K17" s="7">
        <v>6600</v>
      </c>
      <c r="L17" s="7">
        <f>'[1]SUPL IUN 2026'!H17</f>
        <v>6600</v>
      </c>
      <c r="M17" s="7">
        <f t="shared" si="1"/>
        <v>30800.002</v>
      </c>
      <c r="N17" s="7">
        <f t="shared" si="2"/>
        <v>61844.002</v>
      </c>
      <c r="O17" s="7">
        <v>11000</v>
      </c>
      <c r="P17" s="7">
        <v>8800</v>
      </c>
      <c r="Q17" s="7">
        <v>10428.429180957357</v>
      </c>
      <c r="R17" s="7">
        <f t="shared" si="3"/>
        <v>30228.429180957355</v>
      </c>
      <c r="S17" s="7">
        <v>7676.2727552604674</v>
      </c>
      <c r="T17" s="19"/>
    </row>
    <row r="18" spans="2:20" x14ac:dyDescent="0.25">
      <c r="B18" s="8">
        <v>11</v>
      </c>
      <c r="C18" s="5" t="s">
        <v>26</v>
      </c>
      <c r="D18" s="5" t="s">
        <v>6</v>
      </c>
      <c r="E18" s="9" t="s">
        <v>27</v>
      </c>
      <c r="F18" s="17">
        <v>30580</v>
      </c>
      <c r="G18" s="17">
        <v>48900</v>
      </c>
      <c r="H18" s="17">
        <v>35590</v>
      </c>
      <c r="I18" s="7">
        <f t="shared" si="0"/>
        <v>115070</v>
      </c>
      <c r="J18" s="7">
        <v>30790</v>
      </c>
      <c r="K18" s="7">
        <v>40100</v>
      </c>
      <c r="L18" s="7">
        <f>'[1]SUPL IUN 2026'!H18</f>
        <v>39750</v>
      </c>
      <c r="M18" s="7">
        <f t="shared" si="1"/>
        <v>110640</v>
      </c>
      <c r="N18" s="7">
        <f t="shared" si="2"/>
        <v>225710</v>
      </c>
      <c r="O18" s="7">
        <v>49490</v>
      </c>
      <c r="P18" s="7">
        <v>43340</v>
      </c>
      <c r="Q18" s="7">
        <v>39397.941241606473</v>
      </c>
      <c r="R18" s="7">
        <f t="shared" si="3"/>
        <v>132227.94124160649</v>
      </c>
      <c r="S18" s="7">
        <v>29949.535343216874</v>
      </c>
      <c r="T18" s="19"/>
    </row>
    <row r="19" spans="2:20" x14ac:dyDescent="0.25">
      <c r="B19" s="24" t="s">
        <v>28</v>
      </c>
      <c r="C19" s="25"/>
      <c r="D19" s="25"/>
      <c r="E19" s="26"/>
      <c r="F19" s="11">
        <f t="shared" ref="F19:L19" si="4">SUM(F8:F18)</f>
        <v>4390470</v>
      </c>
      <c r="G19" s="11">
        <f t="shared" si="4"/>
        <v>5396282</v>
      </c>
      <c r="H19" s="18">
        <f t="shared" si="4"/>
        <v>5898700</v>
      </c>
      <c r="I19" s="11">
        <f t="shared" si="4"/>
        <v>15685452</v>
      </c>
      <c r="J19" s="11">
        <f t="shared" si="4"/>
        <v>5556222.0020000003</v>
      </c>
      <c r="K19" s="11">
        <f t="shared" si="4"/>
        <v>5361732</v>
      </c>
      <c r="L19" s="11">
        <f t="shared" si="4"/>
        <v>5677080</v>
      </c>
      <c r="M19" s="11">
        <f>SUM(M8:M18)</f>
        <v>16595034.002</v>
      </c>
      <c r="N19" s="11">
        <f t="shared" ref="N19:P19" si="5">SUM(N8:N18)</f>
        <v>32280486.002</v>
      </c>
      <c r="O19" s="11">
        <f t="shared" si="5"/>
        <v>5893512</v>
      </c>
      <c r="P19" s="11">
        <f t="shared" si="5"/>
        <v>5433156</v>
      </c>
      <c r="Q19" s="11">
        <f t="shared" ref="Q19:R19" si="6">SUM(Q8:Q18)</f>
        <v>5506320.6699999953</v>
      </c>
      <c r="R19" s="11">
        <f t="shared" si="6"/>
        <v>16832988.669999994</v>
      </c>
      <c r="S19" s="21">
        <f>SUM(S8:S18)</f>
        <v>4100000.0000000005</v>
      </c>
    </row>
    <row r="20" spans="2:20" x14ac:dyDescent="0.25">
      <c r="L20" s="16"/>
    </row>
    <row r="21" spans="2:20" x14ac:dyDescent="0.25">
      <c r="K21" s="16"/>
      <c r="N21" s="12"/>
      <c r="O21" s="12"/>
      <c r="P21" s="12"/>
      <c r="Q21" s="12"/>
      <c r="R21" s="12"/>
    </row>
    <row r="22" spans="2:20" x14ac:dyDescent="0.25">
      <c r="D22" s="14"/>
      <c r="E22" s="15"/>
      <c r="F22" s="13"/>
      <c r="H22" s="12"/>
      <c r="K22" s="12"/>
    </row>
    <row r="23" spans="2:20" x14ac:dyDescent="0.25">
      <c r="D23" s="14"/>
      <c r="E23" s="15"/>
      <c r="F23" s="13"/>
      <c r="K23" s="12"/>
    </row>
    <row r="24" spans="2:20" x14ac:dyDescent="0.25">
      <c r="D24" s="14"/>
      <c r="E24" s="15"/>
    </row>
    <row r="25" spans="2:20" x14ac:dyDescent="0.25">
      <c r="D25" s="14"/>
      <c r="E25" s="15"/>
    </row>
    <row r="26" spans="2:20" x14ac:dyDescent="0.25">
      <c r="D26" s="14"/>
      <c r="E26" s="15"/>
    </row>
  </sheetData>
  <mergeCells count="5">
    <mergeCell ref="D1:E1"/>
    <mergeCell ref="C2:E2"/>
    <mergeCell ref="B19:E19"/>
    <mergeCell ref="B4:E4"/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2025-08-28T07:28:09Z</dcterms:created>
  <dcterms:modified xsi:type="dcterms:W3CDTF">2026-10-14T09:00:07Z</dcterms:modified>
</cp:coreProperties>
</file>